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05" windowHeight="10545" activeTab="0"/>
  </bookViews>
  <sheets>
    <sheet name="Лист1" sheetId="1" r:id="rId1"/>
  </sheets>
  <externalReferences>
    <externalReference r:id="rId4"/>
  </externalReferences>
  <definedNames>
    <definedName name="dollar">'Лист1'!#REF!</definedName>
    <definedName name="euro">'Лист1'!#REF!</definedName>
    <definedName name="glop">'Лист1'!$C$7</definedName>
    <definedName name="tabl">'[1]Прейскурант'!$L$4:$AT$12</definedName>
    <definedName name="_xlnm.Print_Area" localSheetId="0">'Лист1'!$A$1:$F$54</definedName>
  </definedNames>
  <calcPr fullCalcOnLoad="1"/>
</workbook>
</file>

<file path=xl/sharedStrings.xml><?xml version="1.0" encoding="utf-8"?>
<sst xmlns="http://schemas.openxmlformats.org/spreadsheetml/2006/main" count="56" uniqueCount="52">
  <si>
    <t>м</t>
  </si>
  <si>
    <t>Глубина опускания насоса</t>
  </si>
  <si>
    <t xml:space="preserve">Водопотребление до </t>
  </si>
  <si>
    <t xml:space="preserve">Давление до </t>
  </si>
  <si>
    <t>атм</t>
  </si>
  <si>
    <t>Кол-во</t>
  </si>
  <si>
    <t>Итого за оборудование [руб.]</t>
  </si>
  <si>
    <t>Строительно-монтажные работы</t>
  </si>
  <si>
    <t>Зажимы для троса [шт.]</t>
  </si>
  <si>
    <t>Кабельная муфта герметичная [шт.]</t>
  </si>
  <si>
    <t>Теплоизоляция термофлекс на водопроводную трубу [шт.]</t>
  </si>
  <si>
    <t>Котлован</t>
  </si>
  <si>
    <t>ИТОГО ЗА ОБУСТРОЙСТВО [руб.]</t>
  </si>
  <si>
    <t>Смету подготовил:  Караулов А.А.</t>
  </si>
  <si>
    <t>Динамический уровень</t>
  </si>
  <si>
    <t>Итого строительно-монтажные работы [руб.]</t>
  </si>
  <si>
    <t>Смета на обустройство</t>
  </si>
  <si>
    <t>скважины и монтаж насосного оборудования</t>
  </si>
  <si>
    <t>Цена (руб.)</t>
  </si>
  <si>
    <t>Стоимость (руб.)</t>
  </si>
  <si>
    <t xml:space="preserve"> Оборудование</t>
  </si>
  <si>
    <t>Пульт управления насосом [шт.]</t>
  </si>
  <si>
    <t>Труба водопроводная ПНД40 PN10 [м.]</t>
  </si>
  <si>
    <t>Подогревающий кабель для ввода [м.]</t>
  </si>
  <si>
    <t>Фитинги и запорная арматура на сумму (К1) [компл.]</t>
  </si>
  <si>
    <t>Гидроизоляция на один ввод [компл.]</t>
  </si>
  <si>
    <t>Трос нержавеющий 5мм [м.]</t>
  </si>
  <si>
    <t>Подкоп под дом при отсутствии подвала</t>
  </si>
  <si>
    <t>Пробивка отверстий в фундаменте (перекрытии) [шт.]</t>
  </si>
  <si>
    <t>Транспортные расходы (больше 150 км. от МКАД)</t>
  </si>
  <si>
    <t>Гидроизоляционные работы [за 1 ввод]</t>
  </si>
  <si>
    <t>Гарантия: насос - 2 года, прочее оборудование и монтажные работы - 1 год.</t>
  </si>
  <si>
    <t>Переходник латунный Genebre [шт.]</t>
  </si>
  <si>
    <t>Подъемная техника [смена]</t>
  </si>
  <si>
    <t xml:space="preserve">Монтажные работы (монтаж кессона (адаптера), насоса, гидравлических коммуникаций, гидробака, автоматики и пуско-наладочные работы). 
</t>
  </si>
  <si>
    <t>* Указана цена за 1 м. Стоимость определяется по фактическому расходу по окончании работ.
При обнаружении высокого уровня грунтовых вод стоимость земляных работ увеличивается на 100%.
При самоизливе стоимость монтажных работ увеличивается на 50%, работы выполняются при среднесуточной температуре воздуха не ниже +15°С.</t>
  </si>
  <si>
    <t>Обратная засыпка грунта (за 1 метр) *</t>
  </si>
  <si>
    <t>Траншея (за 1 метр) *</t>
  </si>
  <si>
    <t>Транспортные расходы (более 130 км. от МКАД)</t>
  </si>
  <si>
    <t>Кабель силовой ПВС [м.] *</t>
  </si>
  <si>
    <t>Труба водопроводная ПНД32 PN10 [м.] *</t>
  </si>
  <si>
    <t>Труба для кабельного канала ПНД 32 [м.] *</t>
  </si>
  <si>
    <r>
      <t>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/час</t>
    </r>
  </si>
  <si>
    <t>Кессон утепленный 1х1х2 [шт.] [шт.]</t>
  </si>
  <si>
    <t>Кабель ПВС 3х0.75 [м.] *</t>
  </si>
  <si>
    <t>Герметизатор ввода в кессон (К1) [шт.]</t>
  </si>
  <si>
    <t>Оголовок (герметизатор устья скважины) Ø 133 мм [шт.]</t>
  </si>
  <si>
    <t>Поливочный кран 1/2 [компл.]</t>
  </si>
  <si>
    <t>Мембранный бак "Belamos" 100 л. [шт.]</t>
  </si>
  <si>
    <t>Реле давления FF4-8 + манометр [шт.]</t>
  </si>
  <si>
    <t>Кабель погружной пищевой 3х1.5 [м.]</t>
  </si>
  <si>
    <t>Насос скважинный "Grundfos" SQ 3-55", 1.65 кВт [шт.]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</si>
</sst>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[$-419]d\ mmm\ yy;@"/>
    <numFmt numFmtId="166" formatCode="#,##0.00&quot;р.&quot;"/>
    <numFmt numFmtId="167" formatCode="#,##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ahoma"/>
      <family val="2"/>
    </font>
    <font>
      <sz val="10"/>
      <name val="Tahoma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0"/>
      <color indexed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3" fontId="23" fillId="0" borderId="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right" vertical="center" wrapTex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7" fillId="0" borderId="10" xfId="0" applyFont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right" vertical="center"/>
      <protection hidden="1"/>
    </xf>
    <xf numFmtId="3" fontId="5" fillId="0" borderId="10" xfId="0" applyNumberFormat="1" applyFont="1" applyFill="1" applyBorder="1" applyAlignment="1" applyProtection="1">
      <alignment horizontal="right" vertical="center"/>
      <protection hidden="1"/>
    </xf>
    <xf numFmtId="3" fontId="26" fillId="0" borderId="10" xfId="0" applyNumberFormat="1" applyFont="1" applyFill="1" applyBorder="1" applyAlignment="1" applyProtection="1">
      <alignment horizontal="right" vertical="center"/>
      <protection hidden="1"/>
    </xf>
    <xf numFmtId="0" fontId="28" fillId="0" borderId="10" xfId="0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1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9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Fill="1" applyBorder="1" applyAlignment="1" applyProtection="1">
      <alignment horizontal="center" vertical="center"/>
      <protection hidden="1"/>
    </xf>
    <xf numFmtId="3" fontId="2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/>
      <protection hidden="1"/>
    </xf>
    <xf numFmtId="0" fontId="26" fillId="0" borderId="0" xfId="0" applyFont="1" applyFill="1" applyBorder="1" applyAlignment="1" applyProtection="1">
      <alignment horizontal="left" vertical="justify"/>
      <protection hidden="1"/>
    </xf>
    <xf numFmtId="3" fontId="26" fillId="0" borderId="0" xfId="0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3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horizontal="center"/>
      <protection hidden="1"/>
    </xf>
    <xf numFmtId="1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>
      <alignment horizontal="center" vertical="center" wrapText="1"/>
      <protection hidden="1"/>
    </xf>
    <xf numFmtId="0" fontId="26" fillId="0" borderId="10" xfId="0" applyFont="1" applyFill="1" applyBorder="1" applyAlignment="1" applyProtection="1">
      <alignment horizontal="righ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24" fillId="0" borderId="10" xfId="0" applyFont="1" applyFill="1" applyBorder="1" applyAlignment="1" applyProtection="1">
      <alignment horizontal="center" vertical="center"/>
      <protection hidden="1"/>
    </xf>
    <xf numFmtId="3" fontId="31" fillId="0" borderId="10" xfId="0" applyNumberFormat="1" applyFont="1" applyFill="1" applyBorder="1" applyAlignment="1" applyProtection="1">
      <alignment horizontal="center" vertical="center"/>
      <protection hidden="1"/>
    </xf>
    <xf numFmtId="3" fontId="32" fillId="0" borderId="10" xfId="0" applyNumberFormat="1" applyFont="1" applyBorder="1" applyAlignment="1">
      <alignment horizontal="center" vertical="center"/>
    </xf>
    <xf numFmtId="0" fontId="26" fillId="0" borderId="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164" fontId="2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5</xdr:col>
      <xdr:colOff>1381125</xdr:colOff>
      <xdr:row>1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8763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VTOMATIKA\&#1040;&#1042;&#1058;&#1054;&#1052;&#1040;&#1058;&#1059;&#1088;3\AUTOMATIC_Standart_Contra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Ком_предл"/>
      <sheetName val="Смета"/>
      <sheetName val="Водопотребление"/>
    </sheetNames>
    <sheetDataSet>
      <sheetData sheetId="0">
        <row r="4">
          <cell r="L4" t="str">
            <v>Глубины, от</v>
          </cell>
          <cell r="M4" t="str">
            <v>Насос</v>
          </cell>
          <cell r="N4" t="str">
            <v>Цена</v>
          </cell>
          <cell r="O4" t="str">
            <v>Насос</v>
          </cell>
          <cell r="P4" t="str">
            <v>Цена</v>
          </cell>
          <cell r="Q4" t="str">
            <v>Насос</v>
          </cell>
          <cell r="R4" t="str">
            <v>Цена</v>
          </cell>
          <cell r="S4" t="str">
            <v>Насос</v>
          </cell>
          <cell r="T4" t="str">
            <v>Цена</v>
          </cell>
          <cell r="U4" t="str">
            <v>Насос</v>
          </cell>
          <cell r="V4" t="str">
            <v>Цена</v>
          </cell>
          <cell r="W4" t="str">
            <v>Кабель</v>
          </cell>
          <cell r="X4" t="str">
            <v>Труба</v>
          </cell>
          <cell r="Y4" t="str">
            <v>Цена</v>
          </cell>
          <cell r="Z4" t="str">
            <v>Монтаж</v>
          </cell>
          <cell r="AA4" t="str">
            <v>ФитингиС</v>
          </cell>
          <cell r="AB4" t="str">
            <v>ФитингиЭ</v>
          </cell>
          <cell r="AC4" t="str">
            <v>ФитингиП</v>
          </cell>
          <cell r="AD4" t="str">
            <v>КабельЭ</v>
          </cell>
          <cell r="AE4" t="str">
            <v>СилКЭ</v>
          </cell>
          <cell r="AF4" t="str">
            <v>марка</v>
          </cell>
          <cell r="AG4" t="str">
            <v>цена/метр</v>
          </cell>
          <cell r="AH4" t="str">
            <v>марка</v>
          </cell>
          <cell r="AI4" t="str">
            <v>цена/метр</v>
          </cell>
          <cell r="AJ4" t="str">
            <v>марка</v>
          </cell>
          <cell r="AK4" t="str">
            <v>цена/метр</v>
          </cell>
          <cell r="AL4" t="str">
            <v>марка</v>
          </cell>
          <cell r="AM4" t="str">
            <v>цена/метр</v>
          </cell>
          <cell r="AN4" t="str">
            <v>марка</v>
          </cell>
          <cell r="AO4" t="str">
            <v>цена/метр</v>
          </cell>
          <cell r="AP4" t="str">
            <v>Труба</v>
          </cell>
          <cell r="AQ4" t="str">
            <v>Цена</v>
          </cell>
        </row>
        <row r="5">
          <cell r="L5">
            <v>0</v>
          </cell>
          <cell r="M5" t="str">
            <v>4SR2m/13P</v>
          </cell>
          <cell r="N5">
            <v>433</v>
          </cell>
          <cell r="O5" t="str">
            <v>60/72</v>
          </cell>
          <cell r="P5">
            <v>197.5609756097561</v>
          </cell>
          <cell r="Q5" t="str">
            <v>SQ 3-65 </v>
          </cell>
          <cell r="R5">
            <v>624.6</v>
          </cell>
          <cell r="S5" t="str">
            <v>SQ 3-65 </v>
          </cell>
          <cell r="T5">
            <v>624.6</v>
          </cell>
          <cell r="U5" t="str">
            <v>SQ 3-65 3м3/ч</v>
          </cell>
          <cell r="V5">
            <v>624.6</v>
          </cell>
          <cell r="W5">
            <v>1.8</v>
          </cell>
          <cell r="X5" t="str">
            <v>ПНД40 PN10</v>
          </cell>
          <cell r="Y5">
            <v>1.5</v>
          </cell>
          <cell r="Z5">
            <v>296</v>
          </cell>
          <cell r="AA5">
            <v>105</v>
          </cell>
          <cell r="AB5">
            <v>190</v>
          </cell>
          <cell r="AC5">
            <v>225</v>
          </cell>
          <cell r="AD5">
            <v>185</v>
          </cell>
          <cell r="AE5">
            <v>77</v>
          </cell>
          <cell r="AF5" t="str">
            <v>кабель погружной пищевой  TML 3х1,5 [м.]</v>
          </cell>
          <cell r="AG5">
            <v>2.9</v>
          </cell>
          <cell r="AH5" t="str">
            <v>кабель погружной пищевой  TML 3х1,5 [м.]</v>
          </cell>
          <cell r="AI5">
            <v>2.1</v>
          </cell>
          <cell r="AJ5" t="str">
            <v>кабель погружной пищевой  TML 3х1,5 [м.]</v>
          </cell>
          <cell r="AK5">
            <v>2.1</v>
          </cell>
          <cell r="AL5" t="str">
            <v>кабель погружной пищевой  TML 3х1,5 [м.]</v>
          </cell>
          <cell r="AM5">
            <v>2.1</v>
          </cell>
          <cell r="AN5" t="str">
            <v>кабель погружной пищевой  TML 3х1,5 [м.]</v>
          </cell>
          <cell r="AO5">
            <v>3.7</v>
          </cell>
          <cell r="AP5" t="str">
            <v>ПНД</v>
          </cell>
          <cell r="AQ5">
            <v>1.3</v>
          </cell>
        </row>
        <row r="6">
          <cell r="L6">
            <v>31</v>
          </cell>
          <cell r="M6" t="str">
            <v>4SR2m/13P</v>
          </cell>
          <cell r="N6">
            <v>433</v>
          </cell>
          <cell r="O6" t="str">
            <v>60/92</v>
          </cell>
          <cell r="P6">
            <v>217.0731707317073</v>
          </cell>
          <cell r="Q6" t="str">
            <v>SQ 3-65 </v>
          </cell>
          <cell r="R6">
            <v>624.6</v>
          </cell>
          <cell r="S6" t="str">
            <v>SQ 3-65 </v>
          </cell>
          <cell r="T6">
            <v>624.6</v>
          </cell>
          <cell r="U6" t="str">
            <v>SQ 3-65 3м3/ч</v>
          </cell>
          <cell r="V6">
            <v>624.6</v>
          </cell>
          <cell r="W6">
            <v>1.8</v>
          </cell>
          <cell r="X6" t="str">
            <v>ПНД40 PN10</v>
          </cell>
          <cell r="Y6">
            <v>1.5</v>
          </cell>
          <cell r="Z6">
            <v>320</v>
          </cell>
          <cell r="AA6">
            <v>105</v>
          </cell>
          <cell r="AB6">
            <v>190</v>
          </cell>
          <cell r="AC6">
            <v>225</v>
          </cell>
          <cell r="AD6">
            <v>185</v>
          </cell>
          <cell r="AE6">
            <v>77</v>
          </cell>
          <cell r="AF6" t="str">
            <v>кабель погружной пищевой  TML  3х1,5 [м.]</v>
          </cell>
          <cell r="AG6">
            <v>2.9</v>
          </cell>
          <cell r="AH6" t="str">
            <v>кабель погружной пищевой  TML  3х1,5 [м.]</v>
          </cell>
          <cell r="AI6">
            <v>2.1</v>
          </cell>
          <cell r="AJ6" t="str">
            <v>кабель погружной пищевой  TML  3х1,5 [м.]</v>
          </cell>
          <cell r="AK6">
            <v>2.1</v>
          </cell>
          <cell r="AL6" t="str">
            <v>кабель погружной пищевой  TML  3х1,5 [м.]</v>
          </cell>
          <cell r="AM6">
            <v>2.1</v>
          </cell>
          <cell r="AN6" t="str">
            <v>кабель погружной пищевой  TML  3х1,5 [м.]</v>
          </cell>
          <cell r="AO6">
            <v>3.7</v>
          </cell>
          <cell r="AP6" t="str">
            <v>ПНД</v>
          </cell>
          <cell r="AQ6">
            <v>1.3</v>
          </cell>
        </row>
        <row r="7">
          <cell r="L7">
            <v>41</v>
          </cell>
          <cell r="M7" t="str">
            <v>4SR1.5m/17P</v>
          </cell>
          <cell r="N7">
            <v>474</v>
          </cell>
          <cell r="O7" t="str">
            <v>60/92</v>
          </cell>
          <cell r="P7">
            <v>217.0731707317073</v>
          </cell>
          <cell r="Q7" t="str">
            <v>SQ 3-80 </v>
          </cell>
          <cell r="R7">
            <v>734.4</v>
          </cell>
          <cell r="S7" t="str">
            <v>SQ 3-80</v>
          </cell>
          <cell r="T7">
            <v>734.4</v>
          </cell>
          <cell r="U7" t="str">
            <v>SQ 3-80 3м3/ч</v>
          </cell>
          <cell r="V7">
            <v>734.4</v>
          </cell>
          <cell r="W7">
            <v>2.7</v>
          </cell>
          <cell r="X7" t="str">
            <v>ПНД40 PN10</v>
          </cell>
          <cell r="Y7">
            <v>1.5</v>
          </cell>
          <cell r="Z7">
            <v>344</v>
          </cell>
          <cell r="AA7">
            <v>105</v>
          </cell>
          <cell r="AB7">
            <v>190</v>
          </cell>
          <cell r="AC7">
            <v>225</v>
          </cell>
          <cell r="AD7">
            <v>185</v>
          </cell>
          <cell r="AE7">
            <v>84</v>
          </cell>
          <cell r="AF7" t="str">
            <v>кабель погружной пищевой  TML  3х2,5[м.]</v>
          </cell>
          <cell r="AG7">
            <v>3.7</v>
          </cell>
          <cell r="AH7" t="str">
            <v>кабель погружной пищевой  TML  3х2,5[м.]</v>
          </cell>
          <cell r="AI7">
            <v>3.2</v>
          </cell>
          <cell r="AJ7" t="str">
            <v>кабель погружной пищевой  TML  3х2,5[м.]</v>
          </cell>
          <cell r="AK7">
            <v>3.2</v>
          </cell>
          <cell r="AL7" t="str">
            <v>кабель погружной пищевой  TML  3х2,5[м.]</v>
          </cell>
          <cell r="AM7">
            <v>3.2</v>
          </cell>
          <cell r="AN7" t="str">
            <v>кабель погружной пищевой  TML  3х2,5[м.]</v>
          </cell>
          <cell r="AO7">
            <v>3.7</v>
          </cell>
          <cell r="AP7" t="str">
            <v>ПНД</v>
          </cell>
          <cell r="AQ7">
            <v>1.3</v>
          </cell>
        </row>
        <row r="8">
          <cell r="L8">
            <v>51</v>
          </cell>
          <cell r="M8" t="str">
            <v>4SR2m/20P</v>
          </cell>
          <cell r="N8">
            <v>538</v>
          </cell>
          <cell r="O8" t="str">
            <v>115/115</v>
          </cell>
          <cell r="P8">
            <v>314.6341463414634</v>
          </cell>
          <cell r="Q8" t="str">
            <v>SQ 3-105 </v>
          </cell>
          <cell r="R8">
            <v>830.7</v>
          </cell>
          <cell r="S8" t="str">
            <v>SQ 3-105 </v>
          </cell>
          <cell r="T8">
            <v>830.7</v>
          </cell>
          <cell r="U8" t="str">
            <v>SQ 3-105 3м3/ч</v>
          </cell>
          <cell r="V8">
            <v>830.7</v>
          </cell>
          <cell r="W8">
            <v>4.05</v>
          </cell>
          <cell r="X8" t="str">
            <v>ПНД40 PN10</v>
          </cell>
          <cell r="Y8">
            <v>1.5</v>
          </cell>
          <cell r="Z8">
            <v>368</v>
          </cell>
          <cell r="AA8">
            <v>105</v>
          </cell>
          <cell r="AB8">
            <v>190</v>
          </cell>
          <cell r="AC8">
            <v>225</v>
          </cell>
          <cell r="AD8">
            <v>74</v>
          </cell>
          <cell r="AE8">
            <v>56</v>
          </cell>
          <cell r="AF8" t="str">
            <v>кабель погружной пищевой  TML  3х2,5[м.]</v>
          </cell>
          <cell r="AG8">
            <v>3.7</v>
          </cell>
          <cell r="AH8" t="str">
            <v>кабель погружной пищевой  TML  3х2,5[м.]</v>
          </cell>
          <cell r="AI8">
            <v>3.2</v>
          </cell>
          <cell r="AJ8" t="str">
            <v>кабель погружной пищевой  TML  3х4[м.]</v>
          </cell>
          <cell r="AK8">
            <v>4.9</v>
          </cell>
          <cell r="AL8" t="str">
            <v>кабель погружной пищевой  TML  3х2,5[м.]</v>
          </cell>
          <cell r="AM8">
            <v>4.9</v>
          </cell>
          <cell r="AN8" t="str">
            <v>кабель погружной пищевой  TML  3х2,5[м.]</v>
          </cell>
          <cell r="AO8">
            <v>4.9</v>
          </cell>
          <cell r="AP8" t="str">
            <v>ПНД</v>
          </cell>
          <cell r="AQ8">
            <v>1.3</v>
          </cell>
        </row>
        <row r="9">
          <cell r="L9">
            <v>61</v>
          </cell>
          <cell r="M9" t="str">
            <v>4SR2m/20P</v>
          </cell>
          <cell r="N9">
            <v>538</v>
          </cell>
          <cell r="O9" t="str">
            <v>115/115</v>
          </cell>
          <cell r="P9">
            <v>314.6341463414634</v>
          </cell>
          <cell r="Q9" t="str">
            <v>SQ 3-105 </v>
          </cell>
          <cell r="R9">
            <v>830.7</v>
          </cell>
          <cell r="S9" t="str">
            <v>SQ 3-105 </v>
          </cell>
          <cell r="T9">
            <v>830.7</v>
          </cell>
          <cell r="U9" t="str">
            <v>SQ 3-105 3м3/ч</v>
          </cell>
          <cell r="V9">
            <v>830.7</v>
          </cell>
          <cell r="W9">
            <v>4.05</v>
          </cell>
          <cell r="X9" t="str">
            <v>ПНД40 PN16</v>
          </cell>
          <cell r="Y9">
            <v>2.9</v>
          </cell>
          <cell r="Z9">
            <v>392</v>
          </cell>
          <cell r="AA9">
            <v>105</v>
          </cell>
          <cell r="AB9">
            <v>190</v>
          </cell>
          <cell r="AC9">
            <v>225</v>
          </cell>
          <cell r="AD9">
            <v>74</v>
          </cell>
          <cell r="AE9">
            <v>56</v>
          </cell>
          <cell r="AF9" t="str">
            <v>кабель погружной пищевой  TML 3х4 [м.]</v>
          </cell>
          <cell r="AG9">
            <v>5.5</v>
          </cell>
          <cell r="AH9" t="str">
            <v>кабель погружной пищевой  TML 3х4 [м.]</v>
          </cell>
          <cell r="AI9">
            <v>4.9</v>
          </cell>
          <cell r="AJ9" t="str">
            <v>кабель погружной пищевой  TML 3х4 [м.]</v>
          </cell>
          <cell r="AK9">
            <v>4.9</v>
          </cell>
          <cell r="AL9" t="str">
            <v>кабель погружной пищевой  TML 3х4 [м.]</v>
          </cell>
          <cell r="AM9">
            <v>4.9</v>
          </cell>
          <cell r="AN9" t="str">
            <v>кабель погружной пищевой  TML 3х4 [м.]</v>
          </cell>
          <cell r="AO9">
            <v>5.5</v>
          </cell>
          <cell r="AP9" t="str">
            <v>ПНД</v>
          </cell>
          <cell r="AQ9">
            <v>1.4</v>
          </cell>
        </row>
        <row r="10">
          <cell r="L10">
            <v>71</v>
          </cell>
          <cell r="Q10" t="str">
            <v>SQ 3-105</v>
          </cell>
          <cell r="R10">
            <v>830.7</v>
          </cell>
          <cell r="S10" t="str">
            <v>SQ 3-105 </v>
          </cell>
          <cell r="T10">
            <v>830.7</v>
          </cell>
          <cell r="U10" t="str">
            <v>SQ 3-105 3м3/ч</v>
          </cell>
          <cell r="V10">
            <v>830.7</v>
          </cell>
          <cell r="W10">
            <v>4.05</v>
          </cell>
          <cell r="X10" t="str">
            <v>ПНД40 PN16</v>
          </cell>
          <cell r="Y10">
            <v>2.9</v>
          </cell>
          <cell r="Z10">
            <v>416</v>
          </cell>
          <cell r="AA10">
            <v>105</v>
          </cell>
          <cell r="AB10">
            <v>190</v>
          </cell>
          <cell r="AC10">
            <v>225</v>
          </cell>
          <cell r="AD10">
            <v>74</v>
          </cell>
          <cell r="AE10">
            <v>56</v>
          </cell>
          <cell r="AF10" t="str">
            <v>кабель погружной пищевой  TML [м.]</v>
          </cell>
          <cell r="AH10" t="str">
            <v>кабель погружной пищевой  [м.]</v>
          </cell>
          <cell r="AJ10" t="str">
            <v>кабель погружной пищевой  TML 3х4 [м.]</v>
          </cell>
          <cell r="AK10">
            <v>4.9</v>
          </cell>
          <cell r="AL10" t="str">
            <v>кабель погружной пищевой  TML 3х4 [м.]</v>
          </cell>
          <cell r="AM10">
            <v>4.9</v>
          </cell>
          <cell r="AN10" t="str">
            <v>кабель погружной пищевой  TML 3х4 [м.]</v>
          </cell>
          <cell r="AO10">
            <v>5.5</v>
          </cell>
          <cell r="AP10" t="str">
            <v>ПНД</v>
          </cell>
          <cell r="AQ10">
            <v>1.4</v>
          </cell>
        </row>
        <row r="11">
          <cell r="L11">
            <v>81</v>
          </cell>
          <cell r="Q11" t="str">
            <v>SQ 3-105 </v>
          </cell>
          <cell r="R11">
            <v>830.7</v>
          </cell>
          <cell r="S11" t="str">
            <v>SQ 3-105 </v>
          </cell>
          <cell r="T11">
            <v>830.7</v>
          </cell>
          <cell r="U11" t="str">
            <v>SQ 3-105 2м3/ч</v>
          </cell>
          <cell r="V11">
            <v>830.7</v>
          </cell>
          <cell r="W11">
            <v>4.05</v>
          </cell>
          <cell r="X11" t="str">
            <v>ПНД40 PN16</v>
          </cell>
          <cell r="Y11">
            <v>2.9</v>
          </cell>
          <cell r="Z11">
            <v>440</v>
          </cell>
          <cell r="AA11">
            <v>105</v>
          </cell>
          <cell r="AB11">
            <v>235</v>
          </cell>
          <cell r="AC11">
            <v>270</v>
          </cell>
          <cell r="AD11">
            <v>74</v>
          </cell>
          <cell r="AE11">
            <v>56</v>
          </cell>
          <cell r="AF11" t="str">
            <v>кабель погружной пищевой  TML [м.]</v>
          </cell>
          <cell r="AH11" t="str">
            <v>кабель погружной пищевой  [м.]</v>
          </cell>
          <cell r="AJ11" t="str">
            <v>кабель погружной пищевой  TML 3х4 [м.]</v>
          </cell>
          <cell r="AK11">
            <v>4.9</v>
          </cell>
          <cell r="AL11" t="str">
            <v>кабель погружной пищевой  TML 3х4 [м.]</v>
          </cell>
          <cell r="AM11">
            <v>4.9</v>
          </cell>
          <cell r="AN11" t="str">
            <v>кабель погружной пищевой  TML 3х4 [м.]</v>
          </cell>
          <cell r="AO11">
            <v>5.5</v>
          </cell>
          <cell r="AP11" t="str">
            <v>ПНД</v>
          </cell>
          <cell r="AQ11">
            <v>1.4</v>
          </cell>
        </row>
        <row r="12">
          <cell r="L12">
            <v>91</v>
          </cell>
          <cell r="Q12" t="str">
            <v>SQ 3-105 </v>
          </cell>
          <cell r="R12">
            <v>830.7</v>
          </cell>
          <cell r="S12" t="str">
            <v>SQ 3-105</v>
          </cell>
          <cell r="T12">
            <v>830.7</v>
          </cell>
          <cell r="U12" t="str">
            <v>SQ 3-105 1.5м3/ч</v>
          </cell>
          <cell r="V12">
            <v>830.7</v>
          </cell>
          <cell r="W12">
            <v>4.05</v>
          </cell>
          <cell r="X12" t="str">
            <v>ПНД40 PN16</v>
          </cell>
          <cell r="Y12">
            <v>2.9</v>
          </cell>
          <cell r="Z12">
            <v>464</v>
          </cell>
          <cell r="AA12">
            <v>120</v>
          </cell>
          <cell r="AB12">
            <v>235</v>
          </cell>
          <cell r="AC12">
            <v>315</v>
          </cell>
          <cell r="AD12">
            <v>74</v>
          </cell>
          <cell r="AE12">
            <v>56</v>
          </cell>
          <cell r="AF12" t="str">
            <v>кабель погружной пищевой  TML [м.]</v>
          </cell>
          <cell r="AH12" t="str">
            <v>кабель погружной пищевой  [м.]</v>
          </cell>
          <cell r="AJ12" t="str">
            <v>кабель погружной пищевой  TML 3х4 [м.]</v>
          </cell>
          <cell r="AK12">
            <v>4.9</v>
          </cell>
          <cell r="AL12" t="str">
            <v>кабель погружной пищевой  TML 3х4 [м.]</v>
          </cell>
          <cell r="AM12">
            <v>4.9</v>
          </cell>
          <cell r="AN12" t="str">
            <v>кабель погружной пищевой  TML 3х4 [м.]</v>
          </cell>
          <cell r="AO12">
            <v>5.5</v>
          </cell>
          <cell r="AP12" t="str">
            <v>ПНД</v>
          </cell>
          <cell r="AQ12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D21" sqref="D21"/>
    </sheetView>
  </sheetViews>
  <sheetFormatPr defaultColWidth="3.00390625" defaultRowHeight="0" customHeight="1" zeroHeight="1"/>
  <cols>
    <col min="1" max="1" width="4.875" style="4" customWidth="1"/>
    <col min="2" max="2" width="43.75390625" style="4" bestFit="1" customWidth="1"/>
    <col min="3" max="3" width="24.75390625" style="4" customWidth="1"/>
    <col min="4" max="4" width="9.625" style="5" bestFit="1" customWidth="1"/>
    <col min="5" max="5" width="14.25390625" style="6" customWidth="1"/>
    <col min="6" max="6" width="18.25390625" style="2" customWidth="1"/>
    <col min="7" max="16384" width="3.00390625" style="1" customWidth="1"/>
  </cols>
  <sheetData>
    <row r="1" spans="1:6" ht="68.25" customHeight="1">
      <c r="A1" s="62"/>
      <c r="B1" s="62"/>
      <c r="C1" s="62"/>
      <c r="D1" s="62"/>
      <c r="E1" s="62"/>
      <c r="F1" s="62"/>
    </row>
    <row r="2" spans="1:6" ht="24" customHeight="1">
      <c r="A2" s="62"/>
      <c r="B2" s="62"/>
      <c r="C2" s="62"/>
      <c r="D2" s="62"/>
      <c r="E2" s="62"/>
      <c r="F2" s="62"/>
    </row>
    <row r="3" spans="1:6" ht="21">
      <c r="A3" s="65" t="s">
        <v>16</v>
      </c>
      <c r="B3" s="65"/>
      <c r="C3" s="65"/>
      <c r="D3" s="65"/>
      <c r="E3" s="65"/>
      <c r="F3" s="65"/>
    </row>
    <row r="4" spans="1:6" ht="18.75">
      <c r="A4" s="66" t="s">
        <v>17</v>
      </c>
      <c r="B4" s="66"/>
      <c r="C4" s="66"/>
      <c r="D4" s="66"/>
      <c r="E4" s="66"/>
      <c r="F4" s="66"/>
    </row>
    <row r="5" spans="1:6" ht="15.75" customHeight="1">
      <c r="A5" s="8"/>
      <c r="B5" s="8"/>
      <c r="C5" s="8"/>
      <c r="D5" s="8"/>
      <c r="E5" s="8"/>
      <c r="F5" s="8"/>
    </row>
    <row r="6" spans="1:6" ht="15.75" customHeight="1">
      <c r="A6" s="9"/>
      <c r="B6" s="41" t="s">
        <v>14</v>
      </c>
      <c r="C6" s="42">
        <v>10</v>
      </c>
      <c r="D6" s="43" t="s">
        <v>0</v>
      </c>
      <c r="E6" s="10"/>
      <c r="F6" s="11"/>
    </row>
    <row r="7" spans="1:6" ht="15.75" customHeight="1">
      <c r="A7" s="9"/>
      <c r="B7" s="41" t="s">
        <v>1</v>
      </c>
      <c r="C7" s="44">
        <v>20</v>
      </c>
      <c r="D7" s="45" t="s">
        <v>0</v>
      </c>
      <c r="E7" s="10"/>
      <c r="F7" s="11"/>
    </row>
    <row r="8" spans="1:6" ht="15.75" customHeight="1">
      <c r="A8" s="12"/>
      <c r="B8" s="46" t="s">
        <v>2</v>
      </c>
      <c r="C8" s="42">
        <v>3</v>
      </c>
      <c r="D8" s="47" t="s">
        <v>42</v>
      </c>
      <c r="E8" s="13"/>
      <c r="F8" s="14"/>
    </row>
    <row r="9" spans="1:6" ht="15.75" customHeight="1">
      <c r="A9" s="12"/>
      <c r="B9" s="46" t="s">
        <v>3</v>
      </c>
      <c r="C9" s="42">
        <v>5</v>
      </c>
      <c r="D9" s="48" t="s">
        <v>4</v>
      </c>
      <c r="E9" s="13"/>
      <c r="F9" s="14"/>
    </row>
    <row r="10" spans="1:6" ht="15.75" customHeight="1">
      <c r="A10" s="12"/>
      <c r="B10" s="15"/>
      <c r="C10" s="16"/>
      <c r="D10" s="17"/>
      <c r="E10" s="13"/>
      <c r="F10" s="14"/>
    </row>
    <row r="11" spans="1:6" ht="21">
      <c r="A11" s="18">
        <v>1</v>
      </c>
      <c r="B11" s="54" t="s">
        <v>20</v>
      </c>
      <c r="C11" s="54"/>
      <c r="D11" s="19" t="s">
        <v>5</v>
      </c>
      <c r="E11" s="19" t="s">
        <v>18</v>
      </c>
      <c r="F11" s="19" t="s">
        <v>19</v>
      </c>
    </row>
    <row r="12" spans="1:6" ht="15.75">
      <c r="A12" s="20"/>
      <c r="B12" s="56" t="s">
        <v>51</v>
      </c>
      <c r="C12" s="56"/>
      <c r="D12" s="24">
        <v>1</v>
      </c>
      <c r="E12" s="21">
        <v>42956</v>
      </c>
      <c r="F12" s="22">
        <f>E12*D12</f>
        <v>42956</v>
      </c>
    </row>
    <row r="13" spans="1:6" ht="15.75">
      <c r="A13" s="20"/>
      <c r="B13" s="56" t="s">
        <v>48</v>
      </c>
      <c r="C13" s="56"/>
      <c r="D13" s="24">
        <v>1</v>
      </c>
      <c r="E13" s="21">
        <v>8328</v>
      </c>
      <c r="F13" s="22">
        <f aca="true" t="shared" si="0" ref="F13:F33">E13*D13</f>
        <v>8328</v>
      </c>
    </row>
    <row r="14" spans="1:6" ht="15.75">
      <c r="A14" s="20"/>
      <c r="B14" s="56" t="s">
        <v>49</v>
      </c>
      <c r="C14" s="56"/>
      <c r="D14" s="24">
        <v>1</v>
      </c>
      <c r="E14" s="21">
        <v>5590</v>
      </c>
      <c r="F14" s="22">
        <f t="shared" si="0"/>
        <v>5590</v>
      </c>
    </row>
    <row r="15" spans="1:6" ht="15.75">
      <c r="A15" s="20"/>
      <c r="B15" s="56" t="s">
        <v>21</v>
      </c>
      <c r="C15" s="56"/>
      <c r="D15" s="49">
        <v>1</v>
      </c>
      <c r="E15" s="21">
        <v>3704</v>
      </c>
      <c r="F15" s="22">
        <f t="shared" si="0"/>
        <v>3704</v>
      </c>
    </row>
    <row r="16" spans="1:6" ht="15.75">
      <c r="A16" s="20"/>
      <c r="B16" s="56" t="s">
        <v>50</v>
      </c>
      <c r="C16" s="56"/>
      <c r="D16" s="50">
        <v>15</v>
      </c>
      <c r="E16" s="21">
        <v>133</v>
      </c>
      <c r="F16" s="22">
        <f t="shared" si="0"/>
        <v>1995</v>
      </c>
    </row>
    <row r="17" spans="1:6" ht="15.75">
      <c r="A17" s="20"/>
      <c r="B17" s="56" t="s">
        <v>43</v>
      </c>
      <c r="C17" s="56"/>
      <c r="D17" s="50">
        <v>1</v>
      </c>
      <c r="E17" s="21">
        <v>25700</v>
      </c>
      <c r="F17" s="22">
        <f t="shared" si="0"/>
        <v>25700</v>
      </c>
    </row>
    <row r="18" spans="1:6" ht="15.75">
      <c r="A18" s="20"/>
      <c r="B18" s="63" t="s">
        <v>46</v>
      </c>
      <c r="C18" s="64"/>
      <c r="D18" s="50">
        <v>1</v>
      </c>
      <c r="E18" s="21">
        <v>4000</v>
      </c>
      <c r="F18" s="22">
        <f t="shared" si="0"/>
        <v>4000</v>
      </c>
    </row>
    <row r="19" spans="1:6" ht="15.75">
      <c r="A19" s="20"/>
      <c r="B19" s="63" t="s">
        <v>47</v>
      </c>
      <c r="C19" s="64"/>
      <c r="D19" s="50">
        <v>1</v>
      </c>
      <c r="E19" s="21">
        <v>950</v>
      </c>
      <c r="F19" s="22">
        <f t="shared" si="0"/>
        <v>950</v>
      </c>
    </row>
    <row r="20" spans="1:6" ht="15.75">
      <c r="A20" s="20"/>
      <c r="B20" s="56" t="s">
        <v>39</v>
      </c>
      <c r="C20" s="56"/>
      <c r="D20" s="24">
        <v>5</v>
      </c>
      <c r="E20" s="21">
        <v>80</v>
      </c>
      <c r="F20" s="22">
        <f t="shared" si="0"/>
        <v>400</v>
      </c>
    </row>
    <row r="21" spans="1:6" ht="15.75">
      <c r="A21" s="20"/>
      <c r="B21" s="56" t="s">
        <v>44</v>
      </c>
      <c r="C21" s="56"/>
      <c r="D21" s="51">
        <v>1</v>
      </c>
      <c r="E21" s="21">
        <v>16</v>
      </c>
      <c r="F21" s="22">
        <f t="shared" si="0"/>
        <v>16</v>
      </c>
    </row>
    <row r="22" spans="1:6" ht="15.75">
      <c r="A22" s="20"/>
      <c r="B22" s="56" t="s">
        <v>9</v>
      </c>
      <c r="C22" s="56"/>
      <c r="D22" s="24">
        <v>2</v>
      </c>
      <c r="E22" s="21">
        <v>1401</v>
      </c>
      <c r="F22" s="22">
        <f t="shared" si="0"/>
        <v>2802</v>
      </c>
    </row>
    <row r="23" spans="1:6" ht="15.75">
      <c r="A23" s="20"/>
      <c r="B23" s="56" t="s">
        <v>26</v>
      </c>
      <c r="C23" s="56"/>
      <c r="D23" s="24">
        <v>20</v>
      </c>
      <c r="E23" s="21">
        <v>78</v>
      </c>
      <c r="F23" s="22">
        <f t="shared" si="0"/>
        <v>1560</v>
      </c>
    </row>
    <row r="24" spans="1:6" ht="15.75">
      <c r="A24" s="20"/>
      <c r="B24" s="56" t="s">
        <v>8</v>
      </c>
      <c r="C24" s="56"/>
      <c r="D24" s="24">
        <v>4</v>
      </c>
      <c r="E24" s="21">
        <v>70</v>
      </c>
      <c r="F24" s="22">
        <f t="shared" si="0"/>
        <v>280</v>
      </c>
    </row>
    <row r="25" spans="1:6" ht="15.75">
      <c r="A25" s="20"/>
      <c r="B25" s="56" t="s">
        <v>22</v>
      </c>
      <c r="C25" s="56"/>
      <c r="D25" s="50">
        <v>19</v>
      </c>
      <c r="E25" s="21">
        <v>68</v>
      </c>
      <c r="F25" s="22">
        <f t="shared" si="0"/>
        <v>1292</v>
      </c>
    </row>
    <row r="26" spans="1:6" ht="15.75">
      <c r="A26" s="20"/>
      <c r="B26" s="56" t="s">
        <v>40</v>
      </c>
      <c r="C26" s="56"/>
      <c r="D26" s="50">
        <v>1</v>
      </c>
      <c r="E26" s="21">
        <v>45</v>
      </c>
      <c r="F26" s="22">
        <f>E26*D26</f>
        <v>45</v>
      </c>
    </row>
    <row r="27" spans="1:6" ht="15.75">
      <c r="A27" s="20"/>
      <c r="B27" s="56" t="s">
        <v>41</v>
      </c>
      <c r="C27" s="56"/>
      <c r="D27" s="24">
        <v>1</v>
      </c>
      <c r="E27" s="21">
        <v>45</v>
      </c>
      <c r="F27" s="22">
        <f t="shared" si="0"/>
        <v>45</v>
      </c>
    </row>
    <row r="28" spans="1:6" ht="15.75">
      <c r="A28" s="20"/>
      <c r="B28" s="56" t="s">
        <v>32</v>
      </c>
      <c r="C28" s="56"/>
      <c r="D28" s="24">
        <v>2</v>
      </c>
      <c r="E28" s="21">
        <v>957</v>
      </c>
      <c r="F28" s="22">
        <f t="shared" si="0"/>
        <v>1914</v>
      </c>
    </row>
    <row r="29" spans="1:6" ht="15.75">
      <c r="A29" s="20"/>
      <c r="B29" s="56" t="s">
        <v>23</v>
      </c>
      <c r="C29" s="56"/>
      <c r="D29" s="24">
        <v>0</v>
      </c>
      <c r="E29" s="21">
        <v>870</v>
      </c>
      <c r="F29" s="22">
        <f t="shared" si="0"/>
        <v>0</v>
      </c>
    </row>
    <row r="30" spans="1:6" ht="15.75">
      <c r="A30" s="20"/>
      <c r="B30" s="56" t="s">
        <v>10</v>
      </c>
      <c r="C30" s="56"/>
      <c r="D30" s="24">
        <v>0</v>
      </c>
      <c r="E30" s="21">
        <v>120</v>
      </c>
      <c r="F30" s="22">
        <f t="shared" si="0"/>
        <v>0</v>
      </c>
    </row>
    <row r="31" spans="1:6" ht="15.75">
      <c r="A31" s="20"/>
      <c r="B31" s="56" t="s">
        <v>45</v>
      </c>
      <c r="C31" s="56"/>
      <c r="D31" s="24">
        <v>2</v>
      </c>
      <c r="E31" s="21">
        <v>350</v>
      </c>
      <c r="F31" s="22">
        <f t="shared" si="0"/>
        <v>700</v>
      </c>
    </row>
    <row r="32" spans="1:6" ht="15.75">
      <c r="A32" s="20"/>
      <c r="B32" s="56" t="s">
        <v>24</v>
      </c>
      <c r="C32" s="56"/>
      <c r="D32" s="24">
        <v>1</v>
      </c>
      <c r="E32" s="21">
        <v>7565</v>
      </c>
      <c r="F32" s="22">
        <f t="shared" si="0"/>
        <v>7565</v>
      </c>
    </row>
    <row r="33" spans="1:6" ht="15.75">
      <c r="A33" s="20"/>
      <c r="B33" s="56" t="s">
        <v>25</v>
      </c>
      <c r="C33" s="56"/>
      <c r="D33" s="24">
        <v>0</v>
      </c>
      <c r="E33" s="21">
        <v>757</v>
      </c>
      <c r="F33" s="22">
        <f t="shared" si="0"/>
        <v>0</v>
      </c>
    </row>
    <row r="34" spans="1:6" ht="18.75">
      <c r="A34" s="23"/>
      <c r="B34" s="55" t="s">
        <v>6</v>
      </c>
      <c r="C34" s="55"/>
      <c r="D34" s="53">
        <f>SUM(F12:F33)</f>
        <v>109842</v>
      </c>
      <c r="E34" s="53"/>
      <c r="F34" s="53"/>
    </row>
    <row r="35" spans="1:6" ht="21">
      <c r="A35" s="18">
        <v>2</v>
      </c>
      <c r="B35" s="54" t="s">
        <v>7</v>
      </c>
      <c r="C35" s="54"/>
      <c r="D35" s="19" t="s">
        <v>5</v>
      </c>
      <c r="E35" s="19" t="s">
        <v>18</v>
      </c>
      <c r="F35" s="19" t="s">
        <v>19</v>
      </c>
    </row>
    <row r="36" spans="1:6" ht="15.75">
      <c r="A36" s="20"/>
      <c r="B36" s="56" t="s">
        <v>37</v>
      </c>
      <c r="C36" s="56"/>
      <c r="D36" s="24">
        <v>0</v>
      </c>
      <c r="E36" s="21">
        <v>1200</v>
      </c>
      <c r="F36" s="22">
        <f>E36*D36</f>
        <v>0</v>
      </c>
    </row>
    <row r="37" spans="1:6" ht="15.75">
      <c r="A37" s="20"/>
      <c r="B37" s="56" t="s">
        <v>36</v>
      </c>
      <c r="C37" s="56"/>
      <c r="D37" s="24">
        <v>0</v>
      </c>
      <c r="E37" s="21">
        <v>700</v>
      </c>
      <c r="F37" s="22">
        <f aca="true" t="shared" si="1" ref="F37:F45">E37*D37</f>
        <v>0</v>
      </c>
    </row>
    <row r="38" spans="1:6" ht="15.75">
      <c r="A38" s="20"/>
      <c r="B38" s="56" t="s">
        <v>11</v>
      </c>
      <c r="C38" s="56"/>
      <c r="D38" s="24">
        <v>0</v>
      </c>
      <c r="E38" s="21">
        <v>3800</v>
      </c>
      <c r="F38" s="22">
        <f t="shared" si="1"/>
        <v>0</v>
      </c>
    </row>
    <row r="39" spans="1:6" ht="15.75">
      <c r="A39" s="20"/>
      <c r="B39" s="56" t="s">
        <v>27</v>
      </c>
      <c r="C39" s="56"/>
      <c r="D39" s="24">
        <v>0</v>
      </c>
      <c r="E39" s="21">
        <v>4500</v>
      </c>
      <c r="F39" s="22">
        <f t="shared" si="1"/>
        <v>0</v>
      </c>
    </row>
    <row r="40" spans="1:6" ht="15.75">
      <c r="A40" s="20"/>
      <c r="B40" s="56" t="s">
        <v>28</v>
      </c>
      <c r="C40" s="56"/>
      <c r="D40" s="24">
        <v>0</v>
      </c>
      <c r="E40" s="21">
        <v>1500</v>
      </c>
      <c r="F40" s="22">
        <f t="shared" si="1"/>
        <v>0</v>
      </c>
    </row>
    <row r="41" spans="1:6" ht="15.75">
      <c r="A41" s="20"/>
      <c r="B41" s="56" t="s">
        <v>29</v>
      </c>
      <c r="C41" s="56"/>
      <c r="D41" s="24">
        <v>0</v>
      </c>
      <c r="E41" s="21">
        <v>5000</v>
      </c>
      <c r="F41" s="22">
        <f t="shared" si="1"/>
        <v>0</v>
      </c>
    </row>
    <row r="42" spans="1:6" ht="45" customHeight="1">
      <c r="A42" s="20"/>
      <c r="B42" s="61" t="s">
        <v>34</v>
      </c>
      <c r="C42" s="56"/>
      <c r="D42" s="24">
        <v>1</v>
      </c>
      <c r="E42" s="21">
        <v>28900</v>
      </c>
      <c r="F42" s="22">
        <f t="shared" si="1"/>
        <v>28900</v>
      </c>
    </row>
    <row r="43" spans="1:6" ht="15.75">
      <c r="A43" s="20"/>
      <c r="B43" s="56" t="s">
        <v>30</v>
      </c>
      <c r="C43" s="56"/>
      <c r="D43" s="24">
        <v>0</v>
      </c>
      <c r="E43" s="21">
        <v>1700</v>
      </c>
      <c r="F43" s="22">
        <f t="shared" si="1"/>
        <v>0</v>
      </c>
    </row>
    <row r="44" spans="1:6" ht="15.75">
      <c r="A44" s="20"/>
      <c r="B44" s="56" t="s">
        <v>38</v>
      </c>
      <c r="C44" s="56"/>
      <c r="D44" s="24">
        <v>0</v>
      </c>
      <c r="E44" s="21">
        <v>5000</v>
      </c>
      <c r="F44" s="22">
        <f t="shared" si="1"/>
        <v>0</v>
      </c>
    </row>
    <row r="45" spans="1:6" ht="15.75">
      <c r="A45" s="20"/>
      <c r="B45" s="56" t="s">
        <v>33</v>
      </c>
      <c r="C45" s="56"/>
      <c r="D45" s="24">
        <v>0</v>
      </c>
      <c r="E45" s="21">
        <v>6000</v>
      </c>
      <c r="F45" s="22">
        <f t="shared" si="1"/>
        <v>0</v>
      </c>
    </row>
    <row r="46" spans="1:6" ht="18.75">
      <c r="A46" s="25"/>
      <c r="B46" s="55" t="s">
        <v>15</v>
      </c>
      <c r="C46" s="55"/>
      <c r="D46" s="53">
        <f>SUM(F36:F45)</f>
        <v>28900</v>
      </c>
      <c r="E46" s="67"/>
      <c r="F46" s="67"/>
    </row>
    <row r="47" spans="1:6" ht="24" customHeight="1">
      <c r="A47" s="26"/>
      <c r="B47" s="57" t="s">
        <v>12</v>
      </c>
      <c r="C47" s="57"/>
      <c r="D47" s="58">
        <f>D34+D46</f>
        <v>138742</v>
      </c>
      <c r="E47" s="59"/>
      <c r="F47" s="59"/>
    </row>
    <row r="48" spans="1:6" s="3" customFormat="1" ht="12" customHeight="1">
      <c r="A48" s="27"/>
      <c r="B48" s="28"/>
      <c r="C48" s="28"/>
      <c r="D48" s="29"/>
      <c r="E48" s="30"/>
      <c r="F48" s="31"/>
    </row>
    <row r="49" spans="1:6" s="3" customFormat="1" ht="15.75">
      <c r="A49" s="32"/>
      <c r="B49" s="33" t="s">
        <v>13</v>
      </c>
      <c r="C49" s="34"/>
      <c r="D49" s="35"/>
      <c r="E49" s="36"/>
      <c r="F49" s="37"/>
    </row>
    <row r="50" spans="1:6" ht="12" customHeight="1">
      <c r="A50" s="38"/>
      <c r="B50" s="38"/>
      <c r="C50" s="38"/>
      <c r="D50" s="39"/>
      <c r="E50" s="40"/>
      <c r="F50" s="7"/>
    </row>
    <row r="51" spans="1:6" ht="12.75">
      <c r="A51" s="52" t="s">
        <v>35</v>
      </c>
      <c r="B51" s="52"/>
      <c r="C51" s="52"/>
      <c r="D51" s="52"/>
      <c r="E51" s="52"/>
      <c r="F51" s="52"/>
    </row>
    <row r="52" spans="1:6" ht="15" customHeight="1">
      <c r="A52" s="52"/>
      <c r="B52" s="52"/>
      <c r="C52" s="52"/>
      <c r="D52" s="52"/>
      <c r="E52" s="52"/>
      <c r="F52" s="52"/>
    </row>
    <row r="53" spans="1:6" ht="15" customHeight="1">
      <c r="A53" s="52"/>
      <c r="B53" s="52"/>
      <c r="C53" s="52"/>
      <c r="D53" s="52"/>
      <c r="E53" s="52"/>
      <c r="F53" s="52"/>
    </row>
    <row r="54" spans="1:6" ht="15.75">
      <c r="A54" s="60" t="s">
        <v>31</v>
      </c>
      <c r="B54" s="60"/>
      <c r="C54" s="60"/>
      <c r="D54" s="60"/>
      <c r="E54" s="60"/>
      <c r="F54" s="60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45">
    <mergeCell ref="B11:C11"/>
    <mergeCell ref="B18:C18"/>
    <mergeCell ref="D46:F46"/>
    <mergeCell ref="B26:C26"/>
    <mergeCell ref="B27:C27"/>
    <mergeCell ref="B28:C28"/>
    <mergeCell ref="B29:C29"/>
    <mergeCell ref="B37:C37"/>
    <mergeCell ref="B24:C24"/>
    <mergeCell ref="A1:F2"/>
    <mergeCell ref="B12:C12"/>
    <mergeCell ref="B13:C13"/>
    <mergeCell ref="B14:C14"/>
    <mergeCell ref="B15:C15"/>
    <mergeCell ref="B19:C19"/>
    <mergeCell ref="A3:F3"/>
    <mergeCell ref="A4:F4"/>
    <mergeCell ref="B31:C31"/>
    <mergeCell ref="B41:C41"/>
    <mergeCell ref="B42:C42"/>
    <mergeCell ref="B43:C43"/>
    <mergeCell ref="B33:C33"/>
    <mergeCell ref="B46:C46"/>
    <mergeCell ref="B45:C45"/>
    <mergeCell ref="B44:C44"/>
    <mergeCell ref="B38:C38"/>
    <mergeCell ref="B39:C39"/>
    <mergeCell ref="A54:F54"/>
    <mergeCell ref="B16:C16"/>
    <mergeCell ref="B17:C17"/>
    <mergeCell ref="B20:C20"/>
    <mergeCell ref="B21:C21"/>
    <mergeCell ref="B22:C22"/>
    <mergeCell ref="B25:C25"/>
    <mergeCell ref="B32:C32"/>
    <mergeCell ref="A51:F53"/>
    <mergeCell ref="D34:F34"/>
    <mergeCell ref="B35:C35"/>
    <mergeCell ref="B34:C34"/>
    <mergeCell ref="B36:C36"/>
    <mergeCell ref="B23:C23"/>
    <mergeCell ref="B47:C47"/>
    <mergeCell ref="D47:F47"/>
    <mergeCell ref="B40:C40"/>
    <mergeCell ref="B30:C30"/>
  </mergeCells>
  <printOptions/>
  <pageMargins left="0.7" right="0.7" top="0.75" bottom="0.75" header="0.3" footer="0.3"/>
  <pageSetup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KaraulovS</dc:creator>
  <cp:keywords/>
  <dc:description/>
  <cp:lastModifiedBy>Мироненко</cp:lastModifiedBy>
  <cp:lastPrinted>2016-05-30T16:53:42Z</cp:lastPrinted>
  <dcterms:created xsi:type="dcterms:W3CDTF">2010-03-16T10:13:11Z</dcterms:created>
  <dcterms:modified xsi:type="dcterms:W3CDTF">2016-06-03T10:31:33Z</dcterms:modified>
  <cp:category/>
  <cp:version/>
  <cp:contentType/>
  <cp:contentStatus/>
</cp:coreProperties>
</file>